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525" windowWidth="7650" windowHeight="4005" tabRatio="601" activeTab="0"/>
  </bookViews>
  <sheets>
    <sheet name="Пр. к Решению" sheetId="1" r:id="rId1"/>
  </sheets>
  <definedNames>
    <definedName name="_xlnm.Print_Titles" localSheetId="0">'Пр. к Решению'!$7:$7</definedName>
  </definedNames>
  <calcPr fullCalcOnLoad="1" refMode="R1C1"/>
</workbook>
</file>

<file path=xl/sharedStrings.xml><?xml version="1.0" encoding="utf-8"?>
<sst xmlns="http://schemas.openxmlformats.org/spreadsheetml/2006/main" count="98" uniqueCount="91">
  <si>
    <t>Наименование статей</t>
  </si>
  <si>
    <t>Код раздела и подраздела</t>
  </si>
  <si>
    <t>Код целевой статьи</t>
  </si>
  <si>
    <t>Код вида расходов</t>
  </si>
  <si>
    <t>N п/п</t>
  </si>
  <si>
    <t>0103</t>
  </si>
  <si>
    <t>ЖИЛИЩНО-КОММУНАЛЬНОЕ ХОЗЯЙСТВО</t>
  </si>
  <si>
    <t>0500</t>
  </si>
  <si>
    <t>0309</t>
  </si>
  <si>
    <t>0707</t>
  </si>
  <si>
    <t>ИТОГО РАСХОДОВ</t>
  </si>
  <si>
    <t>ОБРАЗОВАНИЕ</t>
  </si>
  <si>
    <t>0700</t>
  </si>
  <si>
    <t>Молодежная политика и оздоровление детей</t>
  </si>
  <si>
    <t>0800</t>
  </si>
  <si>
    <t>0801</t>
  </si>
  <si>
    <t>СОЦИАЛЬНАЯ ПОЛИТИКА</t>
  </si>
  <si>
    <t>1000</t>
  </si>
  <si>
    <t>Код ГРБС</t>
  </si>
  <si>
    <t>ОБЩЕГОСУДАРСТВЕННЫЕ ВОПРОСЫ</t>
  </si>
  <si>
    <t>0102</t>
  </si>
  <si>
    <t>0100</t>
  </si>
  <si>
    <t>НАЦИОНАЛЬНАЯ БЕЗОПАСНОСТЬ И ПРАВООХРАНИТЕЛЬНАЯ ДЕЯТЕЛЬНОСТЬ</t>
  </si>
  <si>
    <t>0300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</si>
  <si>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</si>
  <si>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</si>
  <si>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</si>
  <si>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</si>
  <si>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1004</t>
  </si>
  <si>
    <t>Благоустройство</t>
  </si>
  <si>
    <t>0503</t>
  </si>
  <si>
    <t>0113</t>
  </si>
  <si>
    <t>002 06 03</t>
  </si>
  <si>
    <t>002 06 02</t>
  </si>
  <si>
    <t>Сумма в тыс. руб</t>
  </si>
  <si>
    <t>КОСГУ</t>
  </si>
  <si>
    <t>520 13 01</t>
  </si>
  <si>
    <t>1202</t>
  </si>
  <si>
    <t>1101</t>
  </si>
  <si>
    <t>КУЛЬТУРА, КИНЕМАТОГРАФИЯ.</t>
  </si>
  <si>
    <t>Социальное обеспечение населения</t>
  </si>
  <si>
    <t>1003</t>
  </si>
  <si>
    <t>0111</t>
  </si>
  <si>
    <t>ФИЗИЧЕСКАЯ КУЛЬТУРА И СПОРТ</t>
  </si>
  <si>
    <t>1100</t>
  </si>
  <si>
    <t xml:space="preserve">Физическая культура </t>
  </si>
  <si>
    <t>1200</t>
  </si>
  <si>
    <t xml:space="preserve">% исполнения </t>
  </si>
  <si>
    <t>Приложение № 2</t>
  </si>
  <si>
    <t>Код по ГРБС</t>
  </si>
  <si>
    <t>РАСХОДЫ</t>
  </si>
  <si>
    <t>Годовой план    (тыс. 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</si>
  <si>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</si>
  <si>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</si>
  <si>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962</t>
  </si>
  <si>
    <t>Расходы для исполнения государственного
полномочия по составлению протоколов об
административных правонарушениях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</si>
  <si>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</si>
  <si>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</si>
  <si>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</si>
  <si>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</si>
  <si>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</si>
  <si>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Профессиональная подготовка, переподготовка и повышение квалификации</t>
  </si>
  <si>
    <t>0705</t>
  </si>
  <si>
    <t>Расходы на исполнение государственного
полномочия по организации и осуществлению
деятельности по опеке и попечительству</t>
  </si>
  <si>
    <t>Расходы на исполнение государственных
полномочий по выплате денежных средств на
содержание ребенка в семье опекуна и приемной
семье</t>
  </si>
  <si>
    <t>Расходы на исполнение государственного
полномочия по выплате денежных средств на
вознаграждение приемным родителям</t>
  </si>
  <si>
    <t>Резервные фонды</t>
  </si>
  <si>
    <t>Другие общегосударственные вопросы</t>
  </si>
  <si>
    <t>СРЕДСТВА МАССОВОЙ ИНФОРМАЦИИ</t>
  </si>
  <si>
    <t>1.1</t>
  </si>
  <si>
    <t>Другие вопросы в области культуры, кинематографии</t>
  </si>
  <si>
    <t>0804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</si>
  <si>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</si>
  <si>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</si>
  <si>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</si>
  <si>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</si>
  <si>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</si>
  <si>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</si>
  <si>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</si>
  <si>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</si>
  <si>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</si>
  <si>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Исполнено за 1 квартал 2017 года (тыс. руб.)</t>
  </si>
  <si>
    <t>Организация и осуществление деятельности по опеке и попечительству, в том числе:</t>
  </si>
  <si>
    <t>Другие вопросы в области национальной безопасности и правоохранительной деятельности</t>
  </si>
  <si>
    <t>0314</t>
  </si>
  <si>
    <t>ОТЧЕТ ОБ ИСПОЛНЕНИИ МЕСТНОГО  БЮДЖЕТА</t>
  </si>
  <si>
    <t>внутригородского муниципального образования Санкт-Петербурга муниципальный округ Красненькая речка за     1 квартал 2017 года</t>
  </si>
  <si>
    <t>МУНИЦИПАЛЬНЫЙ СОВЕТ ВНУТРИГОРОДСКОГО МУНИЦИПАЛЬНОГО ОБРАЗОВАНИЯ САНКТ-ПЕТЕРБУРГА МУНИЦИПАЛЬНЫЙ ОКРУГ КРАСНЕНЬКАЯ РЕЧКА</t>
  </si>
  <si>
    <t>МЕСТНАЯ АДМИНИСТРАЦИЯ ВНУТРИГОРОДСКОГО МУНИЦИПАЛЬНОГО ОБРАЗОВАНИЯ САНКТ-ПЕТЕРБУРГА КРАСНЕНЬКАЯ РЕЧКА</t>
  </si>
  <si>
    <t>к решению Муниципального Совета  муниципального образования Красненькая речка</t>
  </si>
  <si>
    <t>от 26.04.2017 № 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</si>
</sst>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0000"/>
    <numFmt numFmtId="178" formatCode="0.00000000"/>
    <numFmt numFmtId="179" formatCode="0.0000000"/>
    <numFmt numFmtId="180" formatCode="0.000000"/>
    <numFmt numFmtId="181" formatCode="0.000000000"/>
    <numFmt numFmtId="182" formatCode="0.0%"/>
    <numFmt numFmtId="183" formatCode="0.000000000000"/>
    <numFmt numFmtId="184" formatCode="0.00000000000"/>
    <numFmt numFmtId="185" formatCode="0.00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172" fontId="6" fillId="34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7" fillId="3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34" borderId="12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49" fontId="7" fillId="0" borderId="12" xfId="0" applyNumberFormat="1" applyFont="1" applyBorder="1" applyAlignment="1">
      <alignment horizontal="left" wrapText="1"/>
    </xf>
    <xf numFmtId="172" fontId="5" fillId="0" borderId="13" xfId="0" applyNumberFormat="1" applyFont="1" applyBorder="1" applyAlignment="1">
      <alignment horizontal="center" wrapText="1"/>
    </xf>
    <xf numFmtId="172" fontId="5" fillId="0" borderId="14" xfId="58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wrapText="1"/>
    </xf>
    <xf numFmtId="172" fontId="5" fillId="0" borderId="13" xfId="58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9" fontId="5" fillId="0" borderId="0" xfId="58" applyFont="1" applyAlignment="1">
      <alignment horizontal="center" wrapText="1"/>
    </xf>
    <xf numFmtId="182" fontId="5" fillId="0" borderId="0" xfId="58" applyNumberFormat="1" applyFont="1" applyFill="1" applyBorder="1" applyAlignment="1">
      <alignment horizontal="center" wrapText="1"/>
    </xf>
    <xf numFmtId="172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0" fontId="7" fillId="0" borderId="0" xfId="0" applyFont="1" applyAlignment="1">
      <alignment horizontal="left" wrapText="1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9" fontId="5" fillId="0" borderId="12" xfId="58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1">
      <selection activeCell="J3" sqref="J3:K3"/>
    </sheetView>
  </sheetViews>
  <sheetFormatPr defaultColWidth="8.875" defaultRowHeight="12.75"/>
  <cols>
    <col min="1" max="1" width="6.25390625" style="31" customWidth="1"/>
    <col min="2" max="2" width="51.875" style="38" customWidth="1"/>
    <col min="3" max="3" width="7.875" style="32" hidden="1" customWidth="1"/>
    <col min="4" max="4" width="8.875" style="32" customWidth="1"/>
    <col min="5" max="5" width="14.00390625" style="21" customWidth="1"/>
    <col min="6" max="6" width="13.75390625" style="21" hidden="1" customWidth="1"/>
    <col min="7" max="7" width="12.625" style="32" hidden="1" customWidth="1"/>
    <col min="8" max="8" width="11.875" style="32" hidden="1" customWidth="1"/>
    <col min="9" max="9" width="12.00390625" style="21" customWidth="1"/>
    <col min="10" max="10" width="13.75390625" style="21" customWidth="1"/>
    <col min="11" max="11" width="14.00390625" style="21" customWidth="1"/>
    <col min="12" max="12" width="16.00390625" style="21" hidden="1" customWidth="1"/>
    <col min="13" max="16384" width="8.875" style="21" customWidth="1"/>
  </cols>
  <sheetData>
    <row r="1" spans="1:11" s="20" customFormat="1" ht="15.75">
      <c r="A1" s="18"/>
      <c r="B1" s="38"/>
      <c r="C1" s="19"/>
      <c r="D1" s="19"/>
      <c r="E1" s="19"/>
      <c r="F1" s="19"/>
      <c r="G1" s="19"/>
      <c r="H1" s="19"/>
      <c r="I1" s="19"/>
      <c r="J1" s="60" t="s">
        <v>48</v>
      </c>
      <c r="K1" s="60"/>
    </row>
    <row r="2" spans="1:11" s="20" customFormat="1" ht="15.75">
      <c r="A2" s="18"/>
      <c r="B2" s="60" t="s">
        <v>89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s="20" customFormat="1" ht="15.75">
      <c r="A3" s="18"/>
      <c r="B3" s="38"/>
      <c r="C3" s="19"/>
      <c r="D3" s="19"/>
      <c r="E3" s="19"/>
      <c r="F3" s="19"/>
      <c r="G3" s="19"/>
      <c r="H3" s="19"/>
      <c r="I3" s="19"/>
      <c r="J3" s="60" t="s">
        <v>90</v>
      </c>
      <c r="K3" s="60"/>
    </row>
    <row r="4" spans="1:11" ht="18" customHeight="1">
      <c r="A4" s="59" t="s">
        <v>85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35.25" customHeight="1">
      <c r="A5" s="59" t="s">
        <v>86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0.25" customHeight="1" thickBot="1">
      <c r="A6" s="59" t="s">
        <v>50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2" ht="66.75" customHeight="1" thickBot="1">
      <c r="A7" s="46" t="s">
        <v>4</v>
      </c>
      <c r="B7" s="3" t="s">
        <v>0</v>
      </c>
      <c r="C7" s="4" t="s">
        <v>18</v>
      </c>
      <c r="D7" s="4" t="s">
        <v>49</v>
      </c>
      <c r="E7" s="4" t="s">
        <v>1</v>
      </c>
      <c r="F7" s="4" t="s">
        <v>2</v>
      </c>
      <c r="G7" s="4" t="s">
        <v>3</v>
      </c>
      <c r="H7" s="4" t="s">
        <v>35</v>
      </c>
      <c r="I7" s="4" t="s">
        <v>51</v>
      </c>
      <c r="J7" s="4" t="s">
        <v>81</v>
      </c>
      <c r="K7" s="51" t="s">
        <v>47</v>
      </c>
      <c r="L7" s="1" t="s">
        <v>34</v>
      </c>
    </row>
    <row r="8" spans="1:12" s="22" customFormat="1" ht="81.75" customHeight="1">
      <c r="A8" s="47">
        <v>1</v>
      </c>
      <c r="B8" s="15" t="s">
        <v>87</v>
      </c>
      <c r="C8" s="16"/>
      <c r="D8" s="16">
        <v>962</v>
      </c>
      <c r="E8" s="16"/>
      <c r="F8" s="16"/>
      <c r="G8" s="16"/>
      <c r="H8" s="16"/>
      <c r="I8" s="41">
        <f>I9</f>
        <v>5116</v>
      </c>
      <c r="J8" s="41">
        <f>J9</f>
        <v>1037.7</v>
      </c>
      <c r="K8" s="49">
        <f>J8/I8</f>
        <v>0.20283424550430024</v>
      </c>
      <c r="L8" s="17"/>
    </row>
    <row r="9" spans="1:12" s="22" customFormat="1" ht="18.75">
      <c r="A9" s="48" t="s">
        <v>69</v>
      </c>
      <c r="B9" s="14" t="s">
        <v>19</v>
      </c>
      <c r="C9" s="40"/>
      <c r="D9" s="39" t="s">
        <v>54</v>
      </c>
      <c r="E9" s="39" t="s">
        <v>21</v>
      </c>
      <c r="F9" s="40"/>
      <c r="G9" s="40"/>
      <c r="H9" s="40"/>
      <c r="I9" s="44">
        <f>I10+I11</f>
        <v>5116</v>
      </c>
      <c r="J9" s="44">
        <f>J10+J11</f>
        <v>1037.7</v>
      </c>
      <c r="K9" s="50">
        <f aca="true" t="shared" si="0" ref="K9:K41">J9/I9</f>
        <v>0.20283424550430024</v>
      </c>
      <c r="L9" s="45"/>
    </row>
    <row r="10" spans="1:12" s="22" customFormat="1" ht="47.25">
      <c r="A10" s="47"/>
      <c r="B10" s="14" t="s">
        <v>52</v>
      </c>
      <c r="C10" s="16"/>
      <c r="D10" s="39" t="s">
        <v>54</v>
      </c>
      <c r="E10" s="39" t="s">
        <v>20</v>
      </c>
      <c r="F10" s="16"/>
      <c r="G10" s="16"/>
      <c r="H10" s="16"/>
      <c r="I10" s="44">
        <v>1215</v>
      </c>
      <c r="J10" s="44">
        <v>355.2</v>
      </c>
      <c r="K10" s="50">
        <f t="shared" si="0"/>
        <v>0.29234567901234565</v>
      </c>
      <c r="L10" s="17"/>
    </row>
    <row r="11" spans="1:12" s="22" customFormat="1" ht="63">
      <c r="A11" s="47"/>
      <c r="B11" s="14" t="s">
        <v>53</v>
      </c>
      <c r="C11" s="16"/>
      <c r="D11" s="39" t="s">
        <v>54</v>
      </c>
      <c r="E11" s="39" t="s">
        <v>5</v>
      </c>
      <c r="F11" s="16"/>
      <c r="G11" s="16"/>
      <c r="H11" s="16"/>
      <c r="I11" s="44">
        <v>3901</v>
      </c>
      <c r="J11" s="44">
        <v>682.5</v>
      </c>
      <c r="K11" s="50">
        <f t="shared" si="0"/>
        <v>0.17495513970776724</v>
      </c>
      <c r="L11" s="17"/>
    </row>
    <row r="12" spans="1:12" ht="78.75">
      <c r="A12" s="5">
        <v>2</v>
      </c>
      <c r="B12" s="5" t="s">
        <v>88</v>
      </c>
      <c r="C12" s="6"/>
      <c r="D12" s="6">
        <v>930</v>
      </c>
      <c r="E12" s="6"/>
      <c r="F12" s="6"/>
      <c r="G12" s="6"/>
      <c r="H12" s="6"/>
      <c r="I12" s="7">
        <f>I13+I19+I22+I24+I26+I29+I32+I37+I39</f>
        <v>63687.8</v>
      </c>
      <c r="J12" s="7">
        <f>J13+J19+J22+J24+J26+J29+J32+J37+J39</f>
        <v>9923.7</v>
      </c>
      <c r="K12" s="49">
        <f t="shared" si="0"/>
        <v>0.15581791175075918</v>
      </c>
      <c r="L12" s="2"/>
    </row>
    <row r="13" spans="1:12" ht="18.75">
      <c r="A13" s="23" t="s">
        <v>72</v>
      </c>
      <c r="B13" s="13" t="s">
        <v>19</v>
      </c>
      <c r="C13" s="8"/>
      <c r="D13" s="52">
        <v>930</v>
      </c>
      <c r="E13" s="53" t="s">
        <v>21</v>
      </c>
      <c r="F13" s="53"/>
      <c r="G13" s="53"/>
      <c r="H13" s="53"/>
      <c r="I13" s="53">
        <f>I14+I17+I18</f>
        <v>15363.4</v>
      </c>
      <c r="J13" s="53">
        <f>J14+J17+J18</f>
        <v>3598.4</v>
      </c>
      <c r="K13" s="50">
        <f t="shared" si="0"/>
        <v>0.23421898798443055</v>
      </c>
      <c r="L13" s="43" t="e">
        <f>#REF!+#REF!+L14+#REF!+L18</f>
        <v>#REF!</v>
      </c>
    </row>
    <row r="14" spans="1:12" ht="63.75">
      <c r="A14" s="23"/>
      <c r="B14" s="13" t="s">
        <v>26</v>
      </c>
      <c r="C14" s="10"/>
      <c r="D14" s="52">
        <v>930</v>
      </c>
      <c r="E14" s="53" t="s">
        <v>27</v>
      </c>
      <c r="F14" s="53"/>
      <c r="G14" s="53"/>
      <c r="H14" s="53"/>
      <c r="I14" s="53">
        <v>15063.4</v>
      </c>
      <c r="J14" s="44">
        <v>3598.4</v>
      </c>
      <c r="K14" s="50">
        <f t="shared" si="0"/>
        <v>0.23888365176520573</v>
      </c>
      <c r="L14" s="24" t="e">
        <f>#REF!+#REF!+L15</f>
        <v>#REF!</v>
      </c>
    </row>
    <row r="15" spans="1:12" ht="48">
      <c r="A15" s="23"/>
      <c r="B15" s="13" t="s">
        <v>55</v>
      </c>
      <c r="C15" s="10"/>
      <c r="D15" s="52">
        <v>930</v>
      </c>
      <c r="E15" s="53" t="s">
        <v>27</v>
      </c>
      <c r="F15" s="53" t="s">
        <v>32</v>
      </c>
      <c r="G15" s="53"/>
      <c r="H15" s="53"/>
      <c r="I15" s="53">
        <v>6.5</v>
      </c>
      <c r="J15" s="44">
        <v>0</v>
      </c>
      <c r="K15" s="50">
        <f t="shared" si="0"/>
        <v>0</v>
      </c>
      <c r="L15" s="25" t="e">
        <f>#REF!</f>
        <v>#REF!</v>
      </c>
    </row>
    <row r="16" spans="1:12" ht="48">
      <c r="A16" s="23"/>
      <c r="B16" s="13" t="s">
        <v>63</v>
      </c>
      <c r="C16" s="28"/>
      <c r="D16" s="52">
        <v>930</v>
      </c>
      <c r="E16" s="54" t="s">
        <v>27</v>
      </c>
      <c r="F16" s="54" t="s">
        <v>36</v>
      </c>
      <c r="G16" s="54"/>
      <c r="H16" s="54"/>
      <c r="I16" s="53">
        <v>1739.4</v>
      </c>
      <c r="J16" s="44">
        <v>351.9</v>
      </c>
      <c r="K16" s="50">
        <f>J16/I16</f>
        <v>0.20231114177302514</v>
      </c>
      <c r="L16" s="24" t="e">
        <f>#REF!</f>
        <v>#REF!</v>
      </c>
    </row>
    <row r="17" spans="1:12" ht="18.75">
      <c r="A17" s="23"/>
      <c r="B17" s="13" t="s">
        <v>66</v>
      </c>
      <c r="C17" s="10"/>
      <c r="D17" s="52">
        <v>930</v>
      </c>
      <c r="E17" s="54" t="s">
        <v>42</v>
      </c>
      <c r="F17" s="53"/>
      <c r="G17" s="53"/>
      <c r="H17" s="53"/>
      <c r="I17" s="53">
        <v>100</v>
      </c>
      <c r="J17" s="44">
        <v>0</v>
      </c>
      <c r="K17" s="50">
        <f t="shared" si="0"/>
        <v>0</v>
      </c>
      <c r="L17" s="24"/>
    </row>
    <row r="18" spans="1:12" ht="18.75">
      <c r="A18" s="23"/>
      <c r="B18" s="13" t="s">
        <v>67</v>
      </c>
      <c r="C18" s="10"/>
      <c r="D18" s="52">
        <v>930</v>
      </c>
      <c r="E18" s="54" t="s">
        <v>31</v>
      </c>
      <c r="F18" s="54"/>
      <c r="G18" s="54"/>
      <c r="H18" s="54"/>
      <c r="I18" s="53">
        <v>200</v>
      </c>
      <c r="J18" s="44">
        <v>0</v>
      </c>
      <c r="K18" s="50">
        <f t="shared" si="0"/>
        <v>0</v>
      </c>
      <c r="L18" s="24" t="e">
        <f>#REF!+#REF!+#REF!</f>
        <v>#REF!</v>
      </c>
    </row>
    <row r="19" spans="1:12" ht="32.25">
      <c r="A19" s="23" t="s">
        <v>73</v>
      </c>
      <c r="B19" s="13" t="s">
        <v>22</v>
      </c>
      <c r="C19" s="10"/>
      <c r="D19" s="52">
        <v>930</v>
      </c>
      <c r="E19" s="54" t="s">
        <v>23</v>
      </c>
      <c r="F19" s="54"/>
      <c r="G19" s="54"/>
      <c r="H19" s="54"/>
      <c r="I19" s="53">
        <f>I20+I21</f>
        <v>865</v>
      </c>
      <c r="J19" s="53">
        <f>J20+J21</f>
        <v>12.7</v>
      </c>
      <c r="K19" s="50">
        <f t="shared" si="0"/>
        <v>0.014682080924855491</v>
      </c>
      <c r="L19" s="24" t="e">
        <f>L20</f>
        <v>#REF!</v>
      </c>
    </row>
    <row r="20" spans="1:12" ht="48">
      <c r="A20" s="23"/>
      <c r="B20" s="13" t="s">
        <v>56</v>
      </c>
      <c r="C20" s="10"/>
      <c r="D20" s="52">
        <v>930</v>
      </c>
      <c r="E20" s="54" t="s">
        <v>8</v>
      </c>
      <c r="F20" s="54"/>
      <c r="G20" s="54"/>
      <c r="H20" s="54"/>
      <c r="I20" s="53">
        <v>235</v>
      </c>
      <c r="J20" s="44">
        <v>12.7</v>
      </c>
      <c r="K20" s="50">
        <f t="shared" si="0"/>
        <v>0.05404255319148936</v>
      </c>
      <c r="L20" s="25" t="e">
        <f>#REF!</f>
        <v>#REF!</v>
      </c>
    </row>
    <row r="21" spans="1:12" ht="48">
      <c r="A21" s="23"/>
      <c r="B21" s="13" t="s">
        <v>83</v>
      </c>
      <c r="C21" s="10"/>
      <c r="D21" s="52">
        <v>930</v>
      </c>
      <c r="E21" s="54" t="s">
        <v>84</v>
      </c>
      <c r="F21" s="54"/>
      <c r="G21" s="54"/>
      <c r="H21" s="54"/>
      <c r="I21" s="53">
        <v>630</v>
      </c>
      <c r="J21" s="44">
        <v>0</v>
      </c>
      <c r="K21" s="50">
        <f t="shared" si="0"/>
        <v>0</v>
      </c>
      <c r="L21" s="25"/>
    </row>
    <row r="22" spans="1:12" ht="18.75">
      <c r="A22" s="23" t="s">
        <v>74</v>
      </c>
      <c r="B22" s="13" t="s">
        <v>58</v>
      </c>
      <c r="C22" s="10"/>
      <c r="D22" s="52">
        <v>930</v>
      </c>
      <c r="E22" s="54" t="s">
        <v>57</v>
      </c>
      <c r="F22" s="54"/>
      <c r="G22" s="54"/>
      <c r="H22" s="54"/>
      <c r="I22" s="53">
        <f>I23</f>
        <v>600.2</v>
      </c>
      <c r="J22" s="44">
        <f>J23</f>
        <v>47</v>
      </c>
      <c r="K22" s="50">
        <f t="shared" si="0"/>
        <v>0.07830723092302565</v>
      </c>
      <c r="L22" s="25"/>
    </row>
    <row r="23" spans="1:12" ht="18.75">
      <c r="A23" s="23"/>
      <c r="B23" s="13" t="s">
        <v>60</v>
      </c>
      <c r="C23" s="10"/>
      <c r="D23" s="52">
        <v>930</v>
      </c>
      <c r="E23" s="54" t="s">
        <v>59</v>
      </c>
      <c r="F23" s="54"/>
      <c r="G23" s="54"/>
      <c r="H23" s="54"/>
      <c r="I23" s="53">
        <v>600.2</v>
      </c>
      <c r="J23" s="44">
        <v>47</v>
      </c>
      <c r="K23" s="50">
        <f t="shared" si="0"/>
        <v>0.07830723092302565</v>
      </c>
      <c r="L23" s="24" t="e">
        <f>L24+#REF!</f>
        <v>#REF!</v>
      </c>
    </row>
    <row r="24" spans="1:12" ht="18.75">
      <c r="A24" s="23" t="s">
        <v>75</v>
      </c>
      <c r="B24" s="13" t="s">
        <v>6</v>
      </c>
      <c r="C24" s="10"/>
      <c r="D24" s="52">
        <v>930</v>
      </c>
      <c r="E24" s="54" t="s">
        <v>7</v>
      </c>
      <c r="F24" s="54"/>
      <c r="G24" s="54"/>
      <c r="H24" s="54"/>
      <c r="I24" s="53">
        <f>I25</f>
        <v>25000</v>
      </c>
      <c r="J24" s="53">
        <f>J25</f>
        <v>3725.5</v>
      </c>
      <c r="K24" s="50">
        <f t="shared" si="0"/>
        <v>0.14902</v>
      </c>
      <c r="L24" s="24" t="e">
        <f>#REF!+#REF!</f>
        <v>#REF!</v>
      </c>
    </row>
    <row r="25" spans="1:12" ht="18.75">
      <c r="A25" s="23"/>
      <c r="B25" s="13" t="s">
        <v>29</v>
      </c>
      <c r="C25" s="10"/>
      <c r="D25" s="52">
        <v>930</v>
      </c>
      <c r="E25" s="54" t="s">
        <v>30</v>
      </c>
      <c r="F25" s="54"/>
      <c r="G25" s="54"/>
      <c r="H25" s="54"/>
      <c r="I25" s="53">
        <v>25000</v>
      </c>
      <c r="J25" s="44">
        <v>3725.5</v>
      </c>
      <c r="K25" s="50">
        <f t="shared" si="0"/>
        <v>0.14902</v>
      </c>
      <c r="L25" s="24"/>
    </row>
    <row r="26" spans="1:12" ht="18.75">
      <c r="A26" s="23" t="s">
        <v>76</v>
      </c>
      <c r="B26" s="13" t="s">
        <v>11</v>
      </c>
      <c r="C26" s="10"/>
      <c r="D26" s="52">
        <v>930</v>
      </c>
      <c r="E26" s="54" t="s">
        <v>12</v>
      </c>
      <c r="F26" s="54"/>
      <c r="G26" s="54"/>
      <c r="H26" s="54"/>
      <c r="I26" s="53">
        <f>I28+I27</f>
        <v>210</v>
      </c>
      <c r="J26" s="53">
        <f>J28+J27</f>
        <v>0</v>
      </c>
      <c r="K26" s="50">
        <f t="shared" si="0"/>
        <v>0</v>
      </c>
      <c r="L26" s="24" t="e">
        <f>L28</f>
        <v>#REF!</v>
      </c>
    </row>
    <row r="27" spans="1:12" ht="32.25">
      <c r="A27" s="23"/>
      <c r="B27" s="13" t="s">
        <v>61</v>
      </c>
      <c r="C27" s="10"/>
      <c r="D27" s="52">
        <v>930</v>
      </c>
      <c r="E27" s="54" t="s">
        <v>62</v>
      </c>
      <c r="F27" s="54"/>
      <c r="G27" s="54"/>
      <c r="H27" s="54"/>
      <c r="I27" s="53">
        <v>60</v>
      </c>
      <c r="J27" s="53">
        <v>0</v>
      </c>
      <c r="K27" s="50">
        <f t="shared" si="0"/>
        <v>0</v>
      </c>
      <c r="L27" s="24"/>
    </row>
    <row r="28" spans="1:12" ht="18.75">
      <c r="A28" s="23"/>
      <c r="B28" s="13" t="s">
        <v>13</v>
      </c>
      <c r="C28" s="10"/>
      <c r="D28" s="52">
        <v>930</v>
      </c>
      <c r="E28" s="54" t="s">
        <v>9</v>
      </c>
      <c r="F28" s="54"/>
      <c r="G28" s="54"/>
      <c r="H28" s="54"/>
      <c r="I28" s="53">
        <v>150</v>
      </c>
      <c r="J28" s="44">
        <v>0</v>
      </c>
      <c r="K28" s="50">
        <f t="shared" si="0"/>
        <v>0</v>
      </c>
      <c r="L28" s="27" t="e">
        <f>#REF!+#REF!</f>
        <v>#REF!</v>
      </c>
    </row>
    <row r="29" spans="1:12" ht="18.75">
      <c r="A29" s="23" t="s">
        <v>77</v>
      </c>
      <c r="B29" s="13" t="s">
        <v>39</v>
      </c>
      <c r="C29" s="10"/>
      <c r="D29" s="52">
        <v>930</v>
      </c>
      <c r="E29" s="54" t="s">
        <v>14</v>
      </c>
      <c r="F29" s="54"/>
      <c r="G29" s="54"/>
      <c r="H29" s="54"/>
      <c r="I29" s="53">
        <f>I30+I31</f>
        <v>9100</v>
      </c>
      <c r="J29" s="53">
        <f>J30+J31</f>
        <v>47.3</v>
      </c>
      <c r="K29" s="50">
        <f t="shared" si="0"/>
        <v>0.005197802197802198</v>
      </c>
      <c r="L29" s="24" t="e">
        <f>L31+L40</f>
        <v>#REF!</v>
      </c>
    </row>
    <row r="30" spans="1:12" ht="18" customHeight="1">
      <c r="A30" s="23"/>
      <c r="B30" s="13" t="s">
        <v>24</v>
      </c>
      <c r="C30" s="10"/>
      <c r="D30" s="52">
        <v>930</v>
      </c>
      <c r="E30" s="54" t="s">
        <v>15</v>
      </c>
      <c r="F30" s="54"/>
      <c r="G30" s="54"/>
      <c r="H30" s="54"/>
      <c r="I30" s="53">
        <v>4660</v>
      </c>
      <c r="J30" s="44">
        <v>29.6</v>
      </c>
      <c r="K30" s="50">
        <f t="shared" si="0"/>
        <v>0.006351931330472104</v>
      </c>
      <c r="L30" s="24"/>
    </row>
    <row r="31" spans="1:12" ht="32.25">
      <c r="A31" s="23"/>
      <c r="B31" s="13" t="s">
        <v>70</v>
      </c>
      <c r="C31" s="10"/>
      <c r="D31" s="52">
        <v>930</v>
      </c>
      <c r="E31" s="54" t="s">
        <v>71</v>
      </c>
      <c r="F31" s="54"/>
      <c r="G31" s="54"/>
      <c r="H31" s="54"/>
      <c r="I31" s="53">
        <v>4440</v>
      </c>
      <c r="J31" s="44">
        <v>17.7</v>
      </c>
      <c r="K31" s="50">
        <f t="shared" si="0"/>
        <v>0.0039864864864864865</v>
      </c>
      <c r="L31" s="24" t="e">
        <f>#REF!</f>
        <v>#REF!</v>
      </c>
    </row>
    <row r="32" spans="1:12" ht="18.75">
      <c r="A32" s="23" t="s">
        <v>78</v>
      </c>
      <c r="B32" s="13" t="s">
        <v>16</v>
      </c>
      <c r="C32" s="10"/>
      <c r="D32" s="52">
        <v>930</v>
      </c>
      <c r="E32" s="54" t="s">
        <v>17</v>
      </c>
      <c r="F32" s="54"/>
      <c r="G32" s="54"/>
      <c r="H32" s="54"/>
      <c r="I32" s="53">
        <f>I33+I34</f>
        <v>9759.2</v>
      </c>
      <c r="J32" s="53">
        <f>J33+J34</f>
        <v>2367.5</v>
      </c>
      <c r="K32" s="50">
        <f t="shared" si="0"/>
        <v>0.24259160586933354</v>
      </c>
      <c r="L32" s="24" t="e">
        <f>L35</f>
        <v>#REF!</v>
      </c>
    </row>
    <row r="33" spans="1:12" ht="18.75">
      <c r="A33" s="23"/>
      <c r="B33" s="13" t="s">
        <v>40</v>
      </c>
      <c r="C33" s="10"/>
      <c r="D33" s="52">
        <v>930</v>
      </c>
      <c r="E33" s="54" t="s">
        <v>41</v>
      </c>
      <c r="F33" s="54"/>
      <c r="G33" s="54"/>
      <c r="H33" s="54"/>
      <c r="I33" s="53">
        <v>273</v>
      </c>
      <c r="J33" s="44">
        <v>94.9</v>
      </c>
      <c r="K33" s="50">
        <f t="shared" si="0"/>
        <v>0.34761904761904766</v>
      </c>
      <c r="L33" s="24"/>
    </row>
    <row r="34" spans="1:12" ht="32.25">
      <c r="A34" s="23"/>
      <c r="B34" s="13" t="s">
        <v>82</v>
      </c>
      <c r="C34" s="10"/>
      <c r="D34" s="52">
        <v>930</v>
      </c>
      <c r="E34" s="55">
        <v>1004</v>
      </c>
      <c r="F34" s="53" t="s">
        <v>33</v>
      </c>
      <c r="G34" s="53"/>
      <c r="H34" s="53"/>
      <c r="I34" s="53">
        <v>9486.2</v>
      </c>
      <c r="J34" s="44">
        <v>2272.6</v>
      </c>
      <c r="K34" s="50">
        <f t="shared" si="0"/>
        <v>0.2395690582108747</v>
      </c>
      <c r="L34" s="24"/>
    </row>
    <row r="35" spans="1:12" ht="63.75">
      <c r="A35" s="23"/>
      <c r="B35" s="13" t="s">
        <v>64</v>
      </c>
      <c r="C35" s="28"/>
      <c r="D35" s="52">
        <v>930</v>
      </c>
      <c r="E35" s="54" t="s">
        <v>28</v>
      </c>
      <c r="F35" s="54"/>
      <c r="G35" s="54"/>
      <c r="H35" s="54"/>
      <c r="I35" s="53">
        <v>7828.6</v>
      </c>
      <c r="J35" s="44">
        <v>1925.1</v>
      </c>
      <c r="K35" s="50">
        <f t="shared" si="0"/>
        <v>0.24590603683928158</v>
      </c>
      <c r="L35" s="24" t="e">
        <f>#REF!+#REF!</f>
        <v>#REF!</v>
      </c>
    </row>
    <row r="36" spans="1:12" ht="48">
      <c r="A36" s="23"/>
      <c r="B36" s="13" t="s">
        <v>65</v>
      </c>
      <c r="C36" s="28"/>
      <c r="D36" s="52">
        <v>930</v>
      </c>
      <c r="E36" s="54" t="s">
        <v>28</v>
      </c>
      <c r="F36" s="54"/>
      <c r="G36" s="54"/>
      <c r="H36" s="54"/>
      <c r="I36" s="53">
        <v>1657.6</v>
      </c>
      <c r="J36" s="44">
        <v>347.4</v>
      </c>
      <c r="K36" s="50">
        <f t="shared" si="0"/>
        <v>0.20958011583011582</v>
      </c>
      <c r="L36" s="24"/>
    </row>
    <row r="37" spans="1:12" ht="18.75">
      <c r="A37" s="23" t="s">
        <v>79</v>
      </c>
      <c r="B37" s="14" t="s">
        <v>43</v>
      </c>
      <c r="C37" s="10"/>
      <c r="D37" s="52">
        <v>930</v>
      </c>
      <c r="E37" s="54" t="s">
        <v>44</v>
      </c>
      <c r="F37" s="54"/>
      <c r="G37" s="54"/>
      <c r="H37" s="54"/>
      <c r="I37" s="53">
        <f>I38</f>
        <v>180</v>
      </c>
      <c r="J37" s="44">
        <f>J38</f>
        <v>21</v>
      </c>
      <c r="K37" s="50">
        <f t="shared" si="0"/>
        <v>0.11666666666666667</v>
      </c>
      <c r="L37" s="24"/>
    </row>
    <row r="38" spans="1:12" ht="18.75">
      <c r="A38" s="23"/>
      <c r="B38" s="11" t="s">
        <v>45</v>
      </c>
      <c r="C38" s="10"/>
      <c r="D38" s="52">
        <v>930</v>
      </c>
      <c r="E38" s="54" t="s">
        <v>38</v>
      </c>
      <c r="F38" s="54"/>
      <c r="G38" s="54"/>
      <c r="H38" s="54"/>
      <c r="I38" s="53">
        <v>180</v>
      </c>
      <c r="J38" s="44">
        <v>21</v>
      </c>
      <c r="K38" s="50">
        <f t="shared" si="0"/>
        <v>0.11666666666666667</v>
      </c>
      <c r="L38" s="24" t="e">
        <f>#REF!</f>
        <v>#REF!</v>
      </c>
    </row>
    <row r="39" spans="1:12" ht="18.75">
      <c r="A39" s="23" t="s">
        <v>80</v>
      </c>
      <c r="B39" s="11" t="s">
        <v>68</v>
      </c>
      <c r="C39" s="10"/>
      <c r="D39" s="52">
        <v>930</v>
      </c>
      <c r="E39" s="54" t="s">
        <v>46</v>
      </c>
      <c r="F39" s="54"/>
      <c r="G39" s="54"/>
      <c r="H39" s="54"/>
      <c r="I39" s="53">
        <f>I40</f>
        <v>2610</v>
      </c>
      <c r="J39" s="53">
        <f>J40</f>
        <v>104.3</v>
      </c>
      <c r="K39" s="50">
        <f t="shared" si="0"/>
        <v>0.03996168582375479</v>
      </c>
      <c r="L39" s="24"/>
    </row>
    <row r="40" spans="1:12" ht="18.75">
      <c r="A40" s="29"/>
      <c r="B40" s="14" t="s">
        <v>25</v>
      </c>
      <c r="C40" s="10"/>
      <c r="D40" s="52">
        <v>930</v>
      </c>
      <c r="E40" s="54" t="s">
        <v>37</v>
      </c>
      <c r="F40" s="54"/>
      <c r="G40" s="54"/>
      <c r="H40" s="54"/>
      <c r="I40" s="53">
        <v>2610</v>
      </c>
      <c r="J40" s="44">
        <v>104.3</v>
      </c>
      <c r="K40" s="50">
        <f t="shared" si="0"/>
        <v>0.03996168582375479</v>
      </c>
      <c r="L40" s="42">
        <f>K40/J40</f>
        <v>0.0003831417624521073</v>
      </c>
    </row>
    <row r="41" spans="1:12" ht="18.75">
      <c r="A41" s="26"/>
      <c r="B41" s="12" t="s">
        <v>10</v>
      </c>
      <c r="C41" s="9"/>
      <c r="D41" s="56"/>
      <c r="E41" s="58"/>
      <c r="F41" s="58"/>
      <c r="G41" s="56"/>
      <c r="H41" s="56"/>
      <c r="I41" s="57">
        <f>I12+I8</f>
        <v>68803.8</v>
      </c>
      <c r="J41" s="57">
        <f>J12+J8</f>
        <v>10961.400000000001</v>
      </c>
      <c r="K41" s="49">
        <f t="shared" si="0"/>
        <v>0.15931387510573544</v>
      </c>
      <c r="L41" s="30"/>
    </row>
    <row r="42" spans="7:11" ht="18.75">
      <c r="G42" s="33"/>
      <c r="H42" s="33"/>
      <c r="I42" s="33"/>
      <c r="J42" s="34"/>
      <c r="K42" s="35"/>
    </row>
    <row r="43" ht="18" customHeight="1">
      <c r="L43" s="36"/>
    </row>
    <row r="44" spans="9:12" ht="18" customHeight="1">
      <c r="I44" s="37"/>
      <c r="J44" s="37"/>
      <c r="K44" s="37"/>
      <c r="L44" s="37"/>
    </row>
    <row r="45" ht="18" customHeight="1">
      <c r="L45" s="37"/>
    </row>
    <row r="46" ht="18" customHeight="1"/>
    <row r="47" ht="18" customHeight="1"/>
  </sheetData>
  <sheetProtection/>
  <mergeCells count="6">
    <mergeCell ref="A4:K4"/>
    <mergeCell ref="A5:K5"/>
    <mergeCell ref="J1:K1"/>
    <mergeCell ref="B2:K2"/>
    <mergeCell ref="J3:K3"/>
    <mergeCell ref="A6:K6"/>
  </mergeCells>
  <printOptions/>
  <pageMargins left="0.5905511811023623" right="0.1968503937007874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valpo</dc:creator>
  <cp:keywords/>
  <dc:description/>
  <cp:lastModifiedBy>Валентина В.В. Чиркова</cp:lastModifiedBy>
  <cp:lastPrinted>2017-04-26T10:42:49Z</cp:lastPrinted>
  <dcterms:created xsi:type="dcterms:W3CDTF">2005-02-08T11:09:27Z</dcterms:created>
  <dcterms:modified xsi:type="dcterms:W3CDTF">2017-04-27T11:39:48Z</dcterms:modified>
  <cp:category/>
  <cp:version/>
  <cp:contentType/>
  <cp:contentStatus/>
</cp:coreProperties>
</file>